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 activeTab="1"/>
  </bookViews>
  <sheets>
    <sheet name="電気料金" sheetId="1" r:id="rId1"/>
    <sheet name="水道料金" sheetId="2" r:id="rId2"/>
  </sheets>
  <calcPr calcId="145621"/>
</workbook>
</file>

<file path=xl/calcChain.xml><?xml version="1.0" encoding="utf-8"?>
<calcChain xmlns="http://schemas.openxmlformats.org/spreadsheetml/2006/main">
  <c r="C38" i="2" l="1"/>
  <c r="C34" i="2"/>
  <c r="C32" i="2"/>
  <c r="C26" i="2"/>
  <c r="C25" i="2"/>
  <c r="C24" i="2"/>
  <c r="C23" i="2"/>
  <c r="C22" i="2"/>
  <c r="C20" i="2"/>
  <c r="C18" i="2"/>
  <c r="C15" i="2"/>
  <c r="C14" i="2"/>
  <c r="C7" i="2"/>
  <c r="C38" i="1"/>
  <c r="C37" i="1"/>
  <c r="C35" i="1"/>
  <c r="C34" i="1"/>
  <c r="C33" i="1"/>
  <c r="C32" i="1"/>
  <c r="C31" i="1"/>
  <c r="C27" i="1"/>
  <c r="C26" i="1"/>
  <c r="C25" i="1"/>
  <c r="C24" i="1"/>
  <c r="C19" i="1"/>
  <c r="C15" i="1"/>
  <c r="C14" i="1"/>
</calcChain>
</file>

<file path=xl/sharedStrings.xml><?xml version="1.0" encoding="utf-8"?>
<sst xmlns="http://schemas.openxmlformats.org/spreadsheetml/2006/main" count="182" uniqueCount="112">
  <si>
    <t>一般用電気料金(1kWhあたり）</t>
    <rPh sb="2" eb="3">
      <t>ヨウ</t>
    </rPh>
    <phoneticPr fontId="2"/>
  </si>
  <si>
    <t>単位：米ドル</t>
    <rPh sb="0" eb="2">
      <t>タンイ</t>
    </rPh>
    <rPh sb="3" eb="4">
      <t>ベイ</t>
    </rPh>
    <phoneticPr fontId="2"/>
  </si>
  <si>
    <t>国・地域名</t>
    <rPh sb="0" eb="1">
      <t>クニ</t>
    </rPh>
    <rPh sb="2" eb="5">
      <t>チイキメイ</t>
    </rPh>
    <phoneticPr fontId="2"/>
  </si>
  <si>
    <t>都市名</t>
    <rPh sb="0" eb="3">
      <t>トシメイ</t>
    </rPh>
    <phoneticPr fontId="2"/>
  </si>
  <si>
    <t>2010年</t>
    <rPh sb="4" eb="5">
      <t>ネン</t>
    </rPh>
    <phoneticPr fontId="2"/>
  </si>
  <si>
    <t>2011年</t>
    <rPh sb="4" eb="5">
      <t>ネン</t>
    </rPh>
    <phoneticPr fontId="2"/>
  </si>
  <si>
    <t>2012年</t>
    <rPh sb="4" eb="5">
      <t>ネン</t>
    </rPh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</si>
  <si>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</si>
  <si>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</si>
  <si>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2015年</t>
    <rPh sb="4" eb="5">
      <t>ネン</t>
    </rPh>
    <phoneticPr fontId="2"/>
  </si>
  <si>
    <t>中国</t>
    <rPh sb="0" eb="2">
      <t>チュウゴク</t>
    </rPh>
    <phoneticPr fontId="2"/>
  </si>
  <si>
    <t>北京</t>
    <rPh sb="0" eb="2">
      <t>ペキン</t>
    </rPh>
    <phoneticPr fontId="2"/>
  </si>
  <si>
    <t>上海</t>
    <rPh sb="0" eb="2">
      <t>シャンハイ</t>
    </rPh>
    <phoneticPr fontId="2"/>
  </si>
  <si>
    <t>広州</t>
    <rPh sb="0" eb="2">
      <t>コウシュウ</t>
    </rPh>
    <phoneticPr fontId="2"/>
  </si>
  <si>
    <t>深セン</t>
    <rPh sb="0" eb="1">
      <t>フカ</t>
    </rPh>
    <phoneticPr fontId="2"/>
  </si>
  <si>
    <t>大連</t>
    <rPh sb="0" eb="2">
      <t>ダイレン</t>
    </rPh>
    <phoneticPr fontId="2"/>
  </si>
  <si>
    <t>瀋陽</t>
    <rPh sb="0" eb="2">
      <t>シンヨウ</t>
    </rPh>
    <phoneticPr fontId="2"/>
  </si>
  <si>
    <t>青島</t>
    <rPh sb="0" eb="2">
      <t>チンタオ</t>
    </rPh>
    <phoneticPr fontId="2"/>
  </si>
  <si>
    <t>武漢</t>
    <rPh sb="0" eb="2">
      <t>ブカン</t>
    </rPh>
    <phoneticPr fontId="2"/>
  </si>
  <si>
    <t>-</t>
    <phoneticPr fontId="2"/>
  </si>
  <si>
    <t>成都</t>
    <rPh sb="0" eb="2">
      <t>セイト</t>
    </rPh>
    <phoneticPr fontId="2"/>
  </si>
  <si>
    <t>-</t>
    <phoneticPr fontId="2"/>
  </si>
  <si>
    <t>重慶</t>
    <rPh sb="0" eb="2">
      <t>ジュウケイ</t>
    </rPh>
    <phoneticPr fontId="2"/>
  </si>
  <si>
    <t>香港</t>
    <rPh sb="0" eb="2">
      <t>ホンコン</t>
    </rPh>
    <phoneticPr fontId="2"/>
  </si>
  <si>
    <t>台湾</t>
    <rPh sb="0" eb="2">
      <t>タイワン</t>
    </rPh>
    <phoneticPr fontId="2"/>
  </si>
  <si>
    <t>台北</t>
    <rPh sb="0" eb="2">
      <t>タイペイ</t>
    </rPh>
    <phoneticPr fontId="2"/>
  </si>
  <si>
    <t>モンゴル</t>
    <phoneticPr fontId="2"/>
  </si>
  <si>
    <t>ウランバートル</t>
    <phoneticPr fontId="2"/>
  </si>
  <si>
    <t>韓国</t>
    <rPh sb="0" eb="2">
      <t>カンコク</t>
    </rPh>
    <phoneticPr fontId="2"/>
  </si>
  <si>
    <t>ソウル</t>
    <phoneticPr fontId="2"/>
  </si>
  <si>
    <t>シンガポール</t>
    <phoneticPr fontId="2"/>
  </si>
  <si>
    <t>マレーシア</t>
    <phoneticPr fontId="2"/>
  </si>
  <si>
    <t>クアラルンプール</t>
    <phoneticPr fontId="2"/>
  </si>
  <si>
    <t>インドネシア</t>
    <phoneticPr fontId="2"/>
  </si>
  <si>
    <t>ジャカルタ</t>
    <phoneticPr fontId="2"/>
  </si>
  <si>
    <t>バタム島</t>
    <rPh sb="3" eb="4">
      <t>トウ</t>
    </rPh>
    <phoneticPr fontId="2"/>
  </si>
  <si>
    <t>フィリピン</t>
    <phoneticPr fontId="2"/>
  </si>
  <si>
    <t>マニラ</t>
    <phoneticPr fontId="2"/>
  </si>
  <si>
    <t>セブ</t>
    <phoneticPr fontId="2"/>
  </si>
  <si>
    <t>タイ</t>
    <phoneticPr fontId="2"/>
  </si>
  <si>
    <t>バンコク</t>
    <phoneticPr fontId="2"/>
  </si>
  <si>
    <t>ベトナム</t>
    <phoneticPr fontId="2"/>
  </si>
  <si>
    <t>ハノイ</t>
    <phoneticPr fontId="2"/>
  </si>
  <si>
    <t>ホーチミン</t>
    <phoneticPr fontId="2"/>
  </si>
  <si>
    <t>ダナン</t>
    <phoneticPr fontId="2"/>
  </si>
  <si>
    <t>ラオス</t>
    <phoneticPr fontId="2"/>
  </si>
  <si>
    <t>ビエンチャン</t>
    <phoneticPr fontId="2"/>
  </si>
  <si>
    <t>-</t>
    <phoneticPr fontId="2"/>
  </si>
  <si>
    <t>カンボジア</t>
    <phoneticPr fontId="2"/>
  </si>
  <si>
    <t>プノンペン</t>
    <phoneticPr fontId="2"/>
  </si>
  <si>
    <t>ミャンマー</t>
    <phoneticPr fontId="2"/>
  </si>
  <si>
    <t>ヤンゴン</t>
    <phoneticPr fontId="2"/>
  </si>
  <si>
    <t>バングラデシュ</t>
    <phoneticPr fontId="2"/>
  </si>
  <si>
    <t>ダッカ</t>
    <phoneticPr fontId="2"/>
  </si>
  <si>
    <t>インド</t>
    <phoneticPr fontId="2"/>
  </si>
  <si>
    <t>ニューデリー</t>
    <phoneticPr fontId="2"/>
  </si>
  <si>
    <t>ムンバイ</t>
    <phoneticPr fontId="2"/>
  </si>
  <si>
    <t>バンガロール</t>
    <phoneticPr fontId="2"/>
  </si>
  <si>
    <t>チェンナイ</t>
    <phoneticPr fontId="2"/>
  </si>
  <si>
    <t>アーメダバード</t>
    <phoneticPr fontId="2"/>
  </si>
  <si>
    <t>-</t>
    <phoneticPr fontId="2"/>
  </si>
  <si>
    <t>パキスタン</t>
    <phoneticPr fontId="2"/>
  </si>
  <si>
    <t>カラチ</t>
    <phoneticPr fontId="2"/>
  </si>
  <si>
    <t>スリランカ</t>
    <phoneticPr fontId="2"/>
  </si>
  <si>
    <t>コロンボ</t>
    <phoneticPr fontId="2"/>
  </si>
  <si>
    <t>注2：調査を行わなかった都市・年には「-」を記載。</t>
    <rPh sb="0" eb="1">
      <t>チュウ</t>
    </rPh>
    <rPh sb="3" eb="5">
      <t>チョウサ</t>
    </rPh>
    <rPh sb="6" eb="7">
      <t>オコナ</t>
    </rPh>
    <rPh sb="12" eb="14">
      <t>トシ</t>
    </rPh>
    <rPh sb="15" eb="16">
      <t>トシ</t>
    </rPh>
    <rPh sb="22" eb="24">
      <t>キサイ</t>
    </rPh>
    <phoneticPr fontId="2"/>
  </si>
  <si>
    <t>出所：日本貿易振興機構『アジア・オセアニア主要都市・地域の投資関連コスト比較』各年版。</t>
    <rPh sb="0" eb="2">
      <t>シュッショ</t>
    </rPh>
    <rPh sb="3" eb="5">
      <t>ニホン</t>
    </rPh>
    <rPh sb="5" eb="7">
      <t>ボウエキ</t>
    </rPh>
    <rPh sb="7" eb="9">
      <t>シンコウ</t>
    </rPh>
    <rPh sb="9" eb="11">
      <t>キコウ</t>
    </rPh>
    <rPh sb="21" eb="23">
      <t>シュヨウ</t>
    </rPh>
    <rPh sb="23" eb="25">
      <t>トシ</t>
    </rPh>
    <rPh sb="26" eb="28">
      <t>チイキ</t>
    </rPh>
    <rPh sb="29" eb="31">
      <t>トウシ</t>
    </rPh>
    <rPh sb="31" eb="33">
      <t>カンレン</t>
    </rPh>
    <rPh sb="36" eb="38">
      <t>ヒカク</t>
    </rPh>
    <rPh sb="39" eb="40">
      <t>カク</t>
    </rPh>
    <rPh sb="40" eb="42">
      <t>ネンバン</t>
    </rPh>
    <phoneticPr fontId="2"/>
  </si>
  <si>
    <t>一般用水道料金(1㎥あたり）</t>
    <rPh sb="2" eb="3">
      <t>ヨウ</t>
    </rPh>
    <rPh sb="3" eb="5">
      <t>スイドウ</t>
    </rPh>
    <phoneticPr fontId="2"/>
  </si>
  <si>
    <t>モンゴル</t>
    <phoneticPr fontId="2"/>
  </si>
  <si>
    <t>ウランバートル</t>
    <phoneticPr fontId="2"/>
  </si>
  <si>
    <t>-</t>
    <phoneticPr fontId="2"/>
  </si>
  <si>
    <t>ソウル</t>
    <phoneticPr fontId="2"/>
  </si>
  <si>
    <t>シンガポール</t>
    <phoneticPr fontId="2"/>
  </si>
  <si>
    <t>マレーシア</t>
    <phoneticPr fontId="2"/>
  </si>
  <si>
    <t>クアラルンプール</t>
    <phoneticPr fontId="2"/>
  </si>
  <si>
    <t>インドネシア</t>
    <phoneticPr fontId="2"/>
  </si>
  <si>
    <t>ジャカルタ</t>
    <phoneticPr fontId="2"/>
  </si>
  <si>
    <t>フィリピン</t>
    <phoneticPr fontId="2"/>
  </si>
  <si>
    <t>マニラ</t>
    <phoneticPr fontId="2"/>
  </si>
  <si>
    <t>セブ</t>
    <phoneticPr fontId="2"/>
  </si>
  <si>
    <t>タイ</t>
    <phoneticPr fontId="2"/>
  </si>
  <si>
    <t>バンコク</t>
    <phoneticPr fontId="2"/>
  </si>
  <si>
    <t>ベトナム</t>
    <phoneticPr fontId="2"/>
  </si>
  <si>
    <t>ハノイ</t>
    <phoneticPr fontId="2"/>
  </si>
  <si>
    <t>ホーチミン</t>
    <phoneticPr fontId="2"/>
  </si>
  <si>
    <t>ダナン</t>
    <phoneticPr fontId="2"/>
  </si>
  <si>
    <t>ラオス</t>
    <phoneticPr fontId="2"/>
  </si>
  <si>
    <t>ビエンチャン</t>
    <phoneticPr fontId="2"/>
  </si>
  <si>
    <t>-</t>
    <phoneticPr fontId="2"/>
  </si>
  <si>
    <t>カンボジア</t>
    <phoneticPr fontId="2"/>
  </si>
  <si>
    <t>プノンペン</t>
    <phoneticPr fontId="2"/>
  </si>
  <si>
    <t>ミャンマー</t>
    <phoneticPr fontId="2"/>
  </si>
  <si>
    <t>ヤンゴン</t>
    <phoneticPr fontId="2"/>
  </si>
  <si>
    <t>バングラデシュ</t>
    <phoneticPr fontId="2"/>
  </si>
  <si>
    <t>ダッカ</t>
    <phoneticPr fontId="2"/>
  </si>
  <si>
    <t>インド</t>
    <phoneticPr fontId="2"/>
  </si>
  <si>
    <t>ニューデリー</t>
    <phoneticPr fontId="2"/>
  </si>
  <si>
    <t>ムンバイ</t>
    <phoneticPr fontId="2"/>
  </si>
  <si>
    <t>バンガロール</t>
    <phoneticPr fontId="2"/>
  </si>
  <si>
    <t>チェンナイ</t>
    <phoneticPr fontId="2"/>
  </si>
  <si>
    <t>アーメダバード</t>
    <phoneticPr fontId="2"/>
  </si>
  <si>
    <t>n.a.</t>
    <phoneticPr fontId="2"/>
  </si>
  <si>
    <t>注</t>
    <rPh sb="0" eb="1">
      <t>チュウ</t>
    </rPh>
    <phoneticPr fontId="2"/>
  </si>
  <si>
    <t>パキスタン</t>
    <phoneticPr fontId="2"/>
  </si>
  <si>
    <t>カラチ</t>
    <phoneticPr fontId="2"/>
  </si>
  <si>
    <t>スリランカ</t>
    <phoneticPr fontId="2"/>
  </si>
  <si>
    <t>コロンボ</t>
    <phoneticPr fontId="2"/>
  </si>
  <si>
    <t>注3：アーメダバード（2014年、15年）は、原資料に「水道を利用する物件の固定資産税額の30％が、年間水道料金とされる」との記載あり。</t>
    <rPh sb="0" eb="1">
      <t>チュウ</t>
    </rPh>
    <rPh sb="15" eb="16">
      <t>ネン</t>
    </rPh>
    <rPh sb="19" eb="20">
      <t>ネン</t>
    </rPh>
    <rPh sb="23" eb="26">
      <t>ゲンシリョウ</t>
    </rPh>
    <rPh sb="28" eb="30">
      <t>スイドウ</t>
    </rPh>
    <rPh sb="31" eb="33">
      <t>リヨウ</t>
    </rPh>
    <rPh sb="35" eb="37">
      <t>ブッケン</t>
    </rPh>
    <rPh sb="38" eb="40">
      <t>コテイ</t>
    </rPh>
    <rPh sb="40" eb="43">
      <t>シサンゼイ</t>
    </rPh>
    <rPh sb="43" eb="44">
      <t>ガク</t>
    </rPh>
    <rPh sb="50" eb="52">
      <t>ネンカン</t>
    </rPh>
    <rPh sb="52" eb="54">
      <t>スイドウ</t>
    </rPh>
    <rPh sb="54" eb="56">
      <t>リョウキン</t>
    </rPh>
    <rPh sb="63" eb="65">
      <t>キサイ</t>
    </rPh>
    <phoneticPr fontId="2"/>
  </si>
  <si>
    <t>注4：カラチは住宅面積による固定料金制。</t>
    <rPh sb="0" eb="1">
      <t>チュウ</t>
    </rPh>
    <rPh sb="7" eb="9">
      <t>ジュウタク</t>
    </rPh>
    <rPh sb="9" eb="11">
      <t>メンセキ</t>
    </rPh>
    <rPh sb="14" eb="16">
      <t>コテイ</t>
    </rPh>
    <rPh sb="16" eb="19">
      <t>リョウキンセイ</t>
    </rPh>
    <phoneticPr fontId="2"/>
  </si>
  <si>
    <t>注3：調査時点は、2010年、11年：1月、2012年、13年、14年、15年：前年12月～当年1月。</t>
    <rPh sb="0" eb="1">
      <t>チュウ</t>
    </rPh>
    <rPh sb="3" eb="5">
      <t>チョウサ</t>
    </rPh>
    <rPh sb="5" eb="7">
      <t>ジテン</t>
    </rPh>
    <rPh sb="13" eb="14">
      <t>ネン</t>
    </rPh>
    <rPh sb="17" eb="18">
      <t>ネン</t>
    </rPh>
    <rPh sb="20" eb="21">
      <t>ガツ</t>
    </rPh>
    <rPh sb="26" eb="27">
      <t>ネン</t>
    </rPh>
    <rPh sb="30" eb="31">
      <t>ネン</t>
    </rPh>
    <rPh sb="34" eb="35">
      <t>ネン</t>
    </rPh>
    <rPh sb="38" eb="39">
      <t>ネン</t>
    </rPh>
    <rPh sb="40" eb="41">
      <t>ゼン</t>
    </rPh>
    <rPh sb="41" eb="42">
      <t>ネン</t>
    </rPh>
    <rPh sb="44" eb="45">
      <t>ガツ</t>
    </rPh>
    <rPh sb="46" eb="48">
      <t>トウネン</t>
    </rPh>
    <rPh sb="49" eb="50">
      <t>ガツ</t>
    </rPh>
    <phoneticPr fontId="2"/>
  </si>
  <si>
    <t>注5：調査時点は、2010年、11年：1月、2012年、13年、14年、15年：前年12月～当年1月。</t>
    <rPh sb="0" eb="1">
      <t>チュウ</t>
    </rPh>
    <rPh sb="3" eb="5">
      <t>チョウサ</t>
    </rPh>
    <rPh sb="5" eb="7">
      <t>ジテン</t>
    </rPh>
    <rPh sb="13" eb="14">
      <t>ネン</t>
    </rPh>
    <rPh sb="17" eb="18">
      <t>ネン</t>
    </rPh>
    <rPh sb="20" eb="21">
      <t>ガツ</t>
    </rPh>
    <rPh sb="26" eb="27">
      <t>ネン</t>
    </rPh>
    <rPh sb="30" eb="31">
      <t>ネン</t>
    </rPh>
    <rPh sb="34" eb="35">
      <t>ネン</t>
    </rPh>
    <rPh sb="38" eb="39">
      <t>ネン</t>
    </rPh>
    <rPh sb="40" eb="41">
      <t>ゼン</t>
    </rPh>
    <rPh sb="41" eb="42">
      <t>ネン</t>
    </rPh>
    <rPh sb="44" eb="45">
      <t>ガツ</t>
    </rPh>
    <rPh sb="46" eb="48">
      <t>トウネン</t>
    </rPh>
    <rPh sb="49" eb="50">
      <t>ガツ</t>
    </rPh>
    <phoneticPr fontId="2"/>
  </si>
  <si>
    <t>注1：基本料金は含まない。金額に幅がある場合は平均値を記載。</t>
    <rPh sb="0" eb="1">
      <t>チュウ</t>
    </rPh>
    <rPh sb="3" eb="5">
      <t>キホン</t>
    </rPh>
    <rPh sb="5" eb="7">
      <t>リョウキン</t>
    </rPh>
    <rPh sb="8" eb="9">
      <t>フク</t>
    </rPh>
    <rPh sb="13" eb="15">
      <t>キンガク</t>
    </rPh>
    <rPh sb="16" eb="17">
      <t>ハバ</t>
    </rPh>
    <rPh sb="20" eb="22">
      <t>バアイ</t>
    </rPh>
    <rPh sb="23" eb="26">
      <t>ヘイキンチ</t>
    </rPh>
    <rPh sb="27" eb="29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</si>
</sst>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;&quot;△ &quot;0.00"/>
    <numFmt numFmtId="177" formatCode="#,##0.00;&quot;△ &quot;#,##0.00"/>
  </numFmts>
  <fonts count="3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55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176" fontId="0" fillId="2" borderId="8" xfId="0" applyNumberFormat="1" applyFill="1" applyBorder="1">
      <alignment vertical="center"/>
    </xf>
    <xf numFmtId="177" fontId="0" fillId="2" borderId="9" xfId="0" applyNumberFormat="1" applyFill="1" applyBorder="1">
      <alignment vertical="center"/>
    </xf>
    <xf numFmtId="177" fontId="0" fillId="2" borderId="10" xfId="0" applyNumberFormat="1" applyFill="1" applyBorder="1">
      <alignment vertical="center"/>
    </xf>
    <xf numFmtId="0" fontId="0" fillId="2" borderId="11" xfId="0" applyFill="1" applyBorder="1">
      <alignment vertical="center"/>
    </xf>
    <xf numFmtId="176" fontId="0" fillId="2" borderId="12" xfId="0" applyNumberFormat="1" applyFill="1" applyBorder="1">
      <alignment vertical="center"/>
    </xf>
    <xf numFmtId="176" fontId="0" fillId="2" borderId="12" xfId="0" applyNumberFormat="1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15" xfId="0" applyFill="1" applyBorder="1">
      <alignment vertical="center"/>
    </xf>
    <xf numFmtId="176" fontId="0" fillId="2" borderId="16" xfId="0" applyNumberFormat="1" applyFill="1" applyBorder="1" applyAlignment="1">
      <alignment horizontal="center" vertical="center"/>
    </xf>
    <xf numFmtId="0" fontId="0" fillId="2" borderId="17" xfId="0" applyFill="1" applyBorder="1">
      <alignment vertical="center"/>
    </xf>
    <xf numFmtId="0" fontId="0" fillId="2" borderId="18" xfId="0" applyFill="1" applyBorder="1">
      <alignment vertical="center"/>
    </xf>
    <xf numFmtId="176" fontId="0" fillId="2" borderId="17" xfId="0" applyNumberFormat="1" applyFill="1" applyBorder="1">
      <alignment vertical="center"/>
    </xf>
    <xf numFmtId="177" fontId="0" fillId="2" borderId="19" xfId="0" applyNumberFormat="1" applyFill="1" applyBorder="1">
      <alignment vertical="center"/>
    </xf>
    <xf numFmtId="177" fontId="0" fillId="2" borderId="20" xfId="0" applyNumberFormat="1" applyFill="1" applyBorder="1">
      <alignment vertical="center"/>
    </xf>
    <xf numFmtId="0" fontId="0" fillId="2" borderId="0" xfId="0" applyFill="1" applyBorder="1">
      <alignment vertical="center"/>
    </xf>
    <xf numFmtId="177" fontId="0" fillId="2" borderId="0" xfId="0" applyNumberFormat="1" applyFill="1" applyBorder="1">
      <alignment vertical="center"/>
    </xf>
    <xf numFmtId="0" fontId="0" fillId="2" borderId="0" xfId="0" applyFill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21" xfId="0" applyFill="1" applyBorder="1">
      <alignment vertical="center"/>
    </xf>
    <xf numFmtId="177" fontId="0" fillId="2" borderId="8" xfId="0" applyNumberFormat="1" applyFill="1" applyBorder="1">
      <alignment vertical="center"/>
    </xf>
    <xf numFmtId="177" fontId="0" fillId="2" borderId="22" xfId="0" applyNumberFormat="1" applyFill="1" applyBorder="1">
      <alignment vertical="center"/>
    </xf>
    <xf numFmtId="177" fontId="0" fillId="2" borderId="23" xfId="0" applyNumberFormat="1" applyFill="1" applyBorder="1">
      <alignment vertical="center"/>
    </xf>
    <xf numFmtId="0" fontId="0" fillId="2" borderId="24" xfId="0" applyFill="1" applyBorder="1">
      <alignment vertical="center"/>
    </xf>
    <xf numFmtId="177" fontId="0" fillId="2" borderId="12" xfId="0" applyNumberFormat="1" applyFill="1" applyBorder="1">
      <alignment vertical="center"/>
    </xf>
    <xf numFmtId="177" fontId="0" fillId="2" borderId="9" xfId="0" applyNumberFormat="1" applyFill="1" applyBorder="1" applyAlignment="1">
      <alignment horizontal="right" vertical="center"/>
    </xf>
    <xf numFmtId="0" fontId="0" fillId="2" borderId="10" xfId="0" applyFill="1" applyBorder="1">
      <alignment vertical="center"/>
    </xf>
    <xf numFmtId="177" fontId="0" fillId="2" borderId="9" xfId="0" applyNumberFormat="1" applyFill="1" applyBorder="1" applyAlignment="1">
      <alignment horizontal="center" vertical="center"/>
    </xf>
    <xf numFmtId="177" fontId="0" fillId="2" borderId="24" xfId="0" applyNumberFormat="1" applyFill="1" applyBorder="1" applyAlignment="1">
      <alignment horizontal="center" vertical="center"/>
    </xf>
    <xf numFmtId="177" fontId="0" fillId="2" borderId="12" xfId="0" applyNumberFormat="1" applyFill="1" applyBorder="1" applyAlignment="1">
      <alignment horizontal="center" vertical="center"/>
    </xf>
    <xf numFmtId="177" fontId="0" fillId="2" borderId="10" xfId="0" applyNumberFormat="1" applyFill="1" applyBorder="1" applyAlignment="1">
      <alignment horizontal="center" vertical="center"/>
    </xf>
    <xf numFmtId="0" fontId="0" fillId="2" borderId="20" xfId="0" applyFill="1" applyBorder="1">
      <alignment vertical="center"/>
    </xf>
    <xf numFmtId="177" fontId="0" fillId="2" borderId="17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workbookViewId="0">
      <selection activeCell="A41" sqref="A41"/>
    </sheetView>
  </sheetViews>
  <sheetFormatPr defaultRowHeight="12.75" customHeight="1" x14ac:dyDescent="0.15"/>
  <cols>
    <col min="1" max="1" width="13.375" style="2" bestFit="1" customWidth="1"/>
    <col min="2" max="2" width="15.125" style="2" bestFit="1" customWidth="1"/>
    <col min="3" max="3" width="10.25" style="2" customWidth="1"/>
    <col min="4" max="4" width="10.25" style="2" bestFit="1" customWidth="1"/>
    <col min="5" max="7" width="11.375" style="2" bestFit="1" customWidth="1"/>
    <col min="8" max="8" width="10.875" style="2" customWidth="1"/>
    <col min="9" max="16384" width="9" style="2"/>
  </cols>
  <sheetData>
    <row r="1" spans="1:8" ht="17.25" x14ac:dyDescent="0.15">
      <c r="A1" s="1" t="s">
        <v>0</v>
      </c>
    </row>
    <row r="2" spans="1:8" ht="12.75" customHeight="1" thickBot="1" x14ac:dyDescent="0.2">
      <c r="H2" s="3" t="s">
        <v>1</v>
      </c>
    </row>
    <row r="3" spans="1:8" ht="12.75" customHeight="1" thickBot="1" x14ac:dyDescent="0.2">
      <c r="A3" s="4" t="s">
        <v>2</v>
      </c>
      <c r="B3" s="5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9" t="s">
        <v>9</v>
      </c>
    </row>
    <row r="4" spans="1:8" ht="12.75" customHeight="1" x14ac:dyDescent="0.15">
      <c r="A4" s="10" t="s">
        <v>10</v>
      </c>
      <c r="B4" s="11" t="s">
        <v>11</v>
      </c>
      <c r="C4" s="12">
        <v>7.0000000000000007E-2</v>
      </c>
      <c r="D4" s="13">
        <v>7.0000000000000007E-2</v>
      </c>
      <c r="E4" s="13">
        <v>0.08</v>
      </c>
      <c r="F4" s="13">
        <v>0.08</v>
      </c>
      <c r="G4" s="13">
        <v>0.08</v>
      </c>
      <c r="H4" s="14">
        <v>0.09</v>
      </c>
    </row>
    <row r="5" spans="1:8" ht="12.75" customHeight="1" x14ac:dyDescent="0.15">
      <c r="A5" s="10"/>
      <c r="B5" s="15" t="s">
        <v>12</v>
      </c>
      <c r="C5" s="16">
        <v>0.09</v>
      </c>
      <c r="D5" s="13">
        <v>0.09</v>
      </c>
      <c r="E5" s="13">
        <v>0.1</v>
      </c>
      <c r="F5" s="13">
        <v>0.13</v>
      </c>
      <c r="G5" s="13">
        <v>0.13</v>
      </c>
      <c r="H5" s="14">
        <v>0.13</v>
      </c>
    </row>
    <row r="6" spans="1:8" ht="12.75" customHeight="1" x14ac:dyDescent="0.15">
      <c r="A6" s="10"/>
      <c r="B6" s="15" t="s">
        <v>13</v>
      </c>
      <c r="C6" s="16">
        <v>8.8999999999999996E-2</v>
      </c>
      <c r="D6" s="13">
        <v>0.09</v>
      </c>
      <c r="E6" s="13">
        <v>0.1</v>
      </c>
      <c r="F6" s="13">
        <v>0.12</v>
      </c>
      <c r="G6" s="13">
        <v>0.11</v>
      </c>
      <c r="H6" s="14">
        <v>0.11</v>
      </c>
    </row>
    <row r="7" spans="1:8" ht="12.75" customHeight="1" x14ac:dyDescent="0.15">
      <c r="A7" s="10"/>
      <c r="B7" s="15" t="s">
        <v>14</v>
      </c>
      <c r="C7" s="16">
        <v>0.1</v>
      </c>
      <c r="D7" s="13">
        <v>0.1</v>
      </c>
      <c r="E7" s="13">
        <v>0.11</v>
      </c>
      <c r="F7" s="13">
        <v>0.12</v>
      </c>
      <c r="G7" s="13">
        <v>0.12</v>
      </c>
      <c r="H7" s="14">
        <v>0.12</v>
      </c>
    </row>
    <row r="8" spans="1:8" ht="12.75" customHeight="1" x14ac:dyDescent="0.15">
      <c r="A8" s="10"/>
      <c r="B8" s="15" t="s">
        <v>15</v>
      </c>
      <c r="C8" s="16">
        <v>7.0000000000000007E-2</v>
      </c>
      <c r="D8" s="13">
        <v>0.08</v>
      </c>
      <c r="E8" s="13">
        <v>0.08</v>
      </c>
      <c r="F8" s="13">
        <v>0.1</v>
      </c>
      <c r="G8" s="13">
        <v>0.08</v>
      </c>
      <c r="H8" s="14">
        <v>0.08</v>
      </c>
    </row>
    <row r="9" spans="1:8" ht="12.75" customHeight="1" x14ac:dyDescent="0.15">
      <c r="A9" s="10"/>
      <c r="B9" s="15" t="s">
        <v>16</v>
      </c>
      <c r="C9" s="16">
        <v>7.0000000000000007E-2</v>
      </c>
      <c r="D9" s="13">
        <v>0.08</v>
      </c>
      <c r="E9" s="13">
        <v>0.08</v>
      </c>
      <c r="F9" s="13">
        <v>0.1</v>
      </c>
      <c r="G9" s="13">
        <v>0.1</v>
      </c>
      <c r="H9" s="14">
        <v>0.09</v>
      </c>
    </row>
    <row r="10" spans="1:8" ht="12.75" customHeight="1" x14ac:dyDescent="0.15">
      <c r="A10" s="10"/>
      <c r="B10" s="15" t="s">
        <v>17</v>
      </c>
      <c r="C10" s="16">
        <v>0.08</v>
      </c>
      <c r="D10" s="13">
        <v>0.08</v>
      </c>
      <c r="E10" s="13">
        <v>0.09</v>
      </c>
      <c r="F10" s="13">
        <v>0.11</v>
      </c>
      <c r="G10" s="13">
        <v>0.11</v>
      </c>
      <c r="H10" s="14">
        <v>0.1</v>
      </c>
    </row>
    <row r="11" spans="1:8" ht="12.75" customHeight="1" x14ac:dyDescent="0.15">
      <c r="A11" s="10"/>
      <c r="B11" s="15" t="s">
        <v>18</v>
      </c>
      <c r="C11" s="17" t="s">
        <v>19</v>
      </c>
      <c r="D11" s="18" t="s">
        <v>19</v>
      </c>
      <c r="E11" s="13">
        <v>0.09</v>
      </c>
      <c r="F11" s="13">
        <v>0.09</v>
      </c>
      <c r="G11" s="13">
        <v>0.09</v>
      </c>
      <c r="H11" s="14">
        <v>0.09</v>
      </c>
    </row>
    <row r="12" spans="1:8" ht="12.75" customHeight="1" x14ac:dyDescent="0.15">
      <c r="A12" s="10"/>
      <c r="B12" s="15" t="s">
        <v>20</v>
      </c>
      <c r="C12" s="17" t="s">
        <v>21</v>
      </c>
      <c r="D12" s="18" t="s">
        <v>21</v>
      </c>
      <c r="E12" s="18" t="s">
        <v>21</v>
      </c>
      <c r="F12" s="18" t="s">
        <v>21</v>
      </c>
      <c r="G12" s="18" t="s">
        <v>21</v>
      </c>
      <c r="H12" s="14">
        <v>0.06</v>
      </c>
    </row>
    <row r="13" spans="1:8" ht="12.75" customHeight="1" x14ac:dyDescent="0.15">
      <c r="A13" s="10"/>
      <c r="B13" s="15" t="s">
        <v>22</v>
      </c>
      <c r="C13" s="17" t="s">
        <v>21</v>
      </c>
      <c r="D13" s="18" t="s">
        <v>21</v>
      </c>
      <c r="E13" s="18" t="s">
        <v>21</v>
      </c>
      <c r="F13" s="18" t="s">
        <v>21</v>
      </c>
      <c r="G13" s="18" t="s">
        <v>21</v>
      </c>
      <c r="H13" s="14">
        <v>0.09</v>
      </c>
    </row>
    <row r="14" spans="1:8" ht="12.75" customHeight="1" x14ac:dyDescent="0.15">
      <c r="A14" s="10"/>
      <c r="B14" s="15" t="s">
        <v>23</v>
      </c>
      <c r="C14" s="16">
        <f>(0.113+0.138)/2</f>
        <v>0.1255</v>
      </c>
      <c r="D14" s="13">
        <v>0.14000000000000001</v>
      </c>
      <c r="E14" s="13">
        <v>0.14000000000000001</v>
      </c>
      <c r="F14" s="13">
        <v>0.19</v>
      </c>
      <c r="G14" s="13">
        <v>0.18</v>
      </c>
      <c r="H14" s="14">
        <v>0.19</v>
      </c>
    </row>
    <row r="15" spans="1:8" ht="12.75" customHeight="1" x14ac:dyDescent="0.15">
      <c r="A15" s="19" t="s">
        <v>24</v>
      </c>
      <c r="B15" s="15" t="s">
        <v>25</v>
      </c>
      <c r="C15" s="16">
        <f>(0.066+0.16)/2</f>
        <v>0.113</v>
      </c>
      <c r="D15" s="13">
        <v>0.12</v>
      </c>
      <c r="E15" s="13">
        <v>0.12</v>
      </c>
      <c r="F15" s="13">
        <v>0.13</v>
      </c>
      <c r="G15" s="13">
        <v>0.14000000000000001</v>
      </c>
      <c r="H15" s="14">
        <v>0.13</v>
      </c>
    </row>
    <row r="16" spans="1:8" ht="12.75" customHeight="1" x14ac:dyDescent="0.15">
      <c r="A16" s="19" t="s">
        <v>26</v>
      </c>
      <c r="B16" s="15" t="s">
        <v>27</v>
      </c>
      <c r="C16" s="17" t="s">
        <v>21</v>
      </c>
      <c r="D16" s="18" t="s">
        <v>21</v>
      </c>
      <c r="E16" s="18" t="s">
        <v>21</v>
      </c>
      <c r="F16" s="13">
        <v>0.06</v>
      </c>
      <c r="G16" s="13">
        <v>0.05</v>
      </c>
      <c r="H16" s="14">
        <v>0.05</v>
      </c>
    </row>
    <row r="17" spans="1:8" ht="12.75" customHeight="1" x14ac:dyDescent="0.15">
      <c r="A17" s="19" t="s">
        <v>28</v>
      </c>
      <c r="B17" s="15" t="s">
        <v>29</v>
      </c>
      <c r="C17" s="16">
        <v>0.06</v>
      </c>
      <c r="D17" s="13">
        <v>7.0000000000000007E-2</v>
      </c>
      <c r="E17" s="13">
        <v>7.0000000000000007E-2</v>
      </c>
      <c r="F17" s="13">
        <v>0.08</v>
      </c>
      <c r="G17" s="13">
        <v>0.09</v>
      </c>
      <c r="H17" s="14">
        <v>0.08</v>
      </c>
    </row>
    <row r="18" spans="1:8" ht="12.75" customHeight="1" x14ac:dyDescent="0.15">
      <c r="A18" s="19" t="s">
        <v>30</v>
      </c>
      <c r="B18" s="15" t="s">
        <v>30</v>
      </c>
      <c r="C18" s="16">
        <v>0.17319999999999999</v>
      </c>
      <c r="D18" s="13">
        <v>0.2</v>
      </c>
      <c r="E18" s="13">
        <v>0.23</v>
      </c>
      <c r="F18" s="13">
        <v>0.23</v>
      </c>
      <c r="G18" s="13">
        <v>0.21</v>
      </c>
      <c r="H18" s="14">
        <v>0.19</v>
      </c>
    </row>
    <row r="19" spans="1:8" ht="12.75" customHeight="1" x14ac:dyDescent="0.15">
      <c r="A19" s="20" t="s">
        <v>31</v>
      </c>
      <c r="B19" s="15" t="s">
        <v>32</v>
      </c>
      <c r="C19" s="16">
        <f>(0.07+0.13)/2</f>
        <v>0.1</v>
      </c>
      <c r="D19" s="13">
        <v>0.11</v>
      </c>
      <c r="E19" s="13">
        <v>0.11</v>
      </c>
      <c r="F19" s="13">
        <v>0.11</v>
      </c>
      <c r="G19" s="13">
        <v>0.12</v>
      </c>
      <c r="H19" s="14">
        <v>0.11</v>
      </c>
    </row>
    <row r="20" spans="1:8" ht="12.75" customHeight="1" x14ac:dyDescent="0.15">
      <c r="A20" s="20" t="s">
        <v>33</v>
      </c>
      <c r="B20" s="21" t="s">
        <v>34</v>
      </c>
      <c r="C20" s="16">
        <v>0.06</v>
      </c>
      <c r="D20" s="13">
        <v>0.09</v>
      </c>
      <c r="E20" s="13">
        <v>0.08</v>
      </c>
      <c r="F20" s="13">
        <v>0.09</v>
      </c>
      <c r="G20" s="13">
        <v>0.08</v>
      </c>
      <c r="H20" s="14">
        <v>0.11</v>
      </c>
    </row>
    <row r="21" spans="1:8" ht="12.75" customHeight="1" x14ac:dyDescent="0.15">
      <c r="A21" s="22"/>
      <c r="B21" s="21" t="s">
        <v>35</v>
      </c>
      <c r="C21" s="16">
        <v>0.1</v>
      </c>
      <c r="D21" s="13">
        <v>7.0000000000000007E-2</v>
      </c>
      <c r="E21" s="13">
        <v>0.06</v>
      </c>
      <c r="F21" s="13">
        <v>0.06</v>
      </c>
      <c r="G21" s="13">
        <v>0.05</v>
      </c>
      <c r="H21" s="14">
        <v>0.05</v>
      </c>
    </row>
    <row r="22" spans="1:8" ht="12.75" customHeight="1" x14ac:dyDescent="0.15">
      <c r="A22" s="20" t="s">
        <v>36</v>
      </c>
      <c r="B22" s="15" t="s">
        <v>37</v>
      </c>
      <c r="C22" s="16">
        <v>0.183</v>
      </c>
      <c r="D22" s="13">
        <v>0.23</v>
      </c>
      <c r="E22" s="13">
        <v>0.25</v>
      </c>
      <c r="F22" s="13">
        <v>0.27</v>
      </c>
      <c r="G22" s="13">
        <v>0.28999999999999998</v>
      </c>
      <c r="H22" s="14">
        <v>0.22</v>
      </c>
    </row>
    <row r="23" spans="1:8" ht="12.75" customHeight="1" x14ac:dyDescent="0.15">
      <c r="A23" s="22"/>
      <c r="B23" s="15" t="s">
        <v>38</v>
      </c>
      <c r="C23" s="16">
        <v>0.17</v>
      </c>
      <c r="D23" s="13">
        <v>0.19</v>
      </c>
      <c r="E23" s="13">
        <v>0.24</v>
      </c>
      <c r="F23" s="13">
        <v>0.24</v>
      </c>
      <c r="G23" s="13">
        <v>0.22</v>
      </c>
      <c r="H23" s="14">
        <v>0.22</v>
      </c>
    </row>
    <row r="24" spans="1:8" ht="12.75" customHeight="1" x14ac:dyDescent="0.15">
      <c r="A24" s="10" t="s">
        <v>39</v>
      </c>
      <c r="B24" s="15" t="s">
        <v>40</v>
      </c>
      <c r="C24" s="16">
        <f>(0.05+0.08+0.09)/3</f>
        <v>7.3333333333333334E-2</v>
      </c>
      <c r="D24" s="13">
        <v>0.08</v>
      </c>
      <c r="E24" s="13">
        <v>0.11</v>
      </c>
      <c r="F24" s="13">
        <v>0.11</v>
      </c>
      <c r="G24" s="13">
        <v>0.1</v>
      </c>
      <c r="H24" s="14">
        <v>0.1</v>
      </c>
    </row>
    <row r="25" spans="1:8" ht="12.75" customHeight="1" x14ac:dyDescent="0.15">
      <c r="A25" s="20" t="s">
        <v>41</v>
      </c>
      <c r="B25" s="15" t="s">
        <v>42</v>
      </c>
      <c r="C25" s="16">
        <f>(0.037+0.11)/2</f>
        <v>7.3499999999999996E-2</v>
      </c>
      <c r="D25" s="13">
        <v>7.0000000000000007E-2</v>
      </c>
      <c r="E25" s="13">
        <v>0.08</v>
      </c>
      <c r="F25" s="13">
        <v>0.09</v>
      </c>
      <c r="G25" s="13">
        <v>0.09</v>
      </c>
      <c r="H25" s="14">
        <v>0.09</v>
      </c>
    </row>
    <row r="26" spans="1:8" ht="12.75" customHeight="1" x14ac:dyDescent="0.15">
      <c r="A26" s="23"/>
      <c r="B26" s="15" t="s">
        <v>43</v>
      </c>
      <c r="C26" s="16">
        <f>(0.037+0.11)/2</f>
        <v>7.3499999999999996E-2</v>
      </c>
      <c r="D26" s="13">
        <v>7.0000000000000007E-2</v>
      </c>
      <c r="E26" s="13">
        <v>0.08</v>
      </c>
      <c r="F26" s="13">
        <v>0.09</v>
      </c>
      <c r="G26" s="13">
        <v>0.09</v>
      </c>
      <c r="H26" s="14">
        <v>0.09</v>
      </c>
    </row>
    <row r="27" spans="1:8" ht="12.75" customHeight="1" x14ac:dyDescent="0.15">
      <c r="A27" s="22"/>
      <c r="B27" s="15" t="s">
        <v>44</v>
      </c>
      <c r="C27" s="16">
        <f>(0.037+0.11)/2</f>
        <v>7.3499999999999996E-2</v>
      </c>
      <c r="D27" s="13">
        <v>7.0000000000000007E-2</v>
      </c>
      <c r="E27" s="13">
        <v>0.08</v>
      </c>
      <c r="F27" s="13">
        <v>0.09</v>
      </c>
      <c r="G27" s="13">
        <v>0.09</v>
      </c>
      <c r="H27" s="14">
        <v>0.09</v>
      </c>
    </row>
    <row r="28" spans="1:8" ht="12.75" customHeight="1" x14ac:dyDescent="0.15">
      <c r="A28" s="19" t="s">
        <v>45</v>
      </c>
      <c r="B28" s="15" t="s">
        <v>46</v>
      </c>
      <c r="C28" s="17" t="s">
        <v>47</v>
      </c>
      <c r="D28" s="18" t="s">
        <v>47</v>
      </c>
      <c r="E28" s="13">
        <v>7.0000000000000007E-2</v>
      </c>
      <c r="F28" s="13">
        <v>0.05</v>
      </c>
      <c r="G28" s="13">
        <v>0.05</v>
      </c>
      <c r="H28" s="14">
        <v>0.08</v>
      </c>
    </row>
    <row r="29" spans="1:8" ht="12.75" customHeight="1" x14ac:dyDescent="0.15">
      <c r="A29" s="19" t="s">
        <v>48</v>
      </c>
      <c r="B29" s="15" t="s">
        <v>49</v>
      </c>
      <c r="C29" s="17" t="s">
        <v>47</v>
      </c>
      <c r="D29" s="13">
        <v>0.15</v>
      </c>
      <c r="E29" s="13">
        <v>0.16</v>
      </c>
      <c r="F29" s="13">
        <v>0.18</v>
      </c>
      <c r="G29" s="13">
        <v>0.18</v>
      </c>
      <c r="H29" s="14">
        <v>0.24</v>
      </c>
    </row>
    <row r="30" spans="1:8" ht="12.75" customHeight="1" x14ac:dyDescent="0.15">
      <c r="A30" s="19" t="s">
        <v>50</v>
      </c>
      <c r="B30" s="15" t="s">
        <v>51</v>
      </c>
      <c r="C30" s="16">
        <v>0.08</v>
      </c>
      <c r="D30" s="13">
        <v>0.08</v>
      </c>
      <c r="E30" s="13">
        <v>0.12</v>
      </c>
      <c r="F30" s="13">
        <v>0.12</v>
      </c>
      <c r="G30" s="13">
        <v>0.12</v>
      </c>
      <c r="H30" s="14">
        <v>0.04</v>
      </c>
    </row>
    <row r="31" spans="1:8" ht="12.75" customHeight="1" x14ac:dyDescent="0.15">
      <c r="A31" s="19" t="s">
        <v>52</v>
      </c>
      <c r="B31" s="15" t="s">
        <v>53</v>
      </c>
      <c r="C31" s="16">
        <f>(0.038+0.08)/2</f>
        <v>5.8999999999999997E-2</v>
      </c>
      <c r="D31" s="13">
        <v>0.06</v>
      </c>
      <c r="E31" s="13">
        <v>0.06</v>
      </c>
      <c r="F31" s="13">
        <v>0.08</v>
      </c>
      <c r="G31" s="13">
        <v>0.08</v>
      </c>
      <c r="H31" s="14">
        <v>0.09</v>
      </c>
    </row>
    <row r="32" spans="1:8" ht="12.75" customHeight="1" x14ac:dyDescent="0.15">
      <c r="A32" s="20" t="s">
        <v>54</v>
      </c>
      <c r="B32" s="15" t="s">
        <v>55</v>
      </c>
      <c r="C32" s="16">
        <f>(0.06+0.11)/2</f>
        <v>8.4999999999999992E-2</v>
      </c>
      <c r="D32" s="13">
        <v>0.09</v>
      </c>
      <c r="E32" s="13">
        <v>0.08</v>
      </c>
      <c r="F32" s="13">
        <v>0.09</v>
      </c>
      <c r="G32" s="13">
        <v>0.9</v>
      </c>
      <c r="H32" s="14">
        <v>0.1</v>
      </c>
    </row>
    <row r="33" spans="1:8" ht="12.75" customHeight="1" x14ac:dyDescent="0.15">
      <c r="A33" s="23"/>
      <c r="B33" s="15" t="s">
        <v>56</v>
      </c>
      <c r="C33" s="16">
        <f>(0.139+0.162)/2</f>
        <v>0.15050000000000002</v>
      </c>
      <c r="D33" s="13">
        <v>0.16</v>
      </c>
      <c r="E33" s="13">
        <v>0.13</v>
      </c>
      <c r="F33" s="13">
        <v>0.12</v>
      </c>
      <c r="G33" s="13">
        <v>0.13</v>
      </c>
      <c r="H33" s="14">
        <v>0.1</v>
      </c>
    </row>
    <row r="34" spans="1:8" ht="12.75" customHeight="1" x14ac:dyDescent="0.15">
      <c r="A34" s="23"/>
      <c r="B34" s="15" t="s">
        <v>57</v>
      </c>
      <c r="C34" s="16">
        <f>(0.04+0.13)/2</f>
        <v>8.5000000000000006E-2</v>
      </c>
      <c r="D34" s="13">
        <v>0.08</v>
      </c>
      <c r="E34" s="13">
        <v>7.0000000000000007E-2</v>
      </c>
      <c r="F34" s="13">
        <v>7.0000000000000007E-2</v>
      </c>
      <c r="G34" s="13">
        <v>7.0000000000000007E-2</v>
      </c>
      <c r="H34" s="14">
        <v>7.0000000000000007E-2</v>
      </c>
    </row>
    <row r="35" spans="1:8" ht="12.75" customHeight="1" x14ac:dyDescent="0.15">
      <c r="A35" s="23"/>
      <c r="B35" s="15" t="s">
        <v>58</v>
      </c>
      <c r="C35" s="16">
        <f>(0.02+0.1)/2</f>
        <v>6.0000000000000005E-2</v>
      </c>
      <c r="D35" s="13">
        <v>0.1</v>
      </c>
      <c r="E35" s="13">
        <v>7.0000000000000007E-2</v>
      </c>
      <c r="F35" s="13">
        <v>0.06</v>
      </c>
      <c r="G35" s="13">
        <v>0.06</v>
      </c>
      <c r="H35" s="14">
        <v>0.08</v>
      </c>
    </row>
    <row r="36" spans="1:8" ht="12.75" customHeight="1" x14ac:dyDescent="0.15">
      <c r="A36" s="22"/>
      <c r="B36" s="15" t="s">
        <v>59</v>
      </c>
      <c r="C36" s="24" t="s">
        <v>60</v>
      </c>
      <c r="D36" s="18" t="s">
        <v>60</v>
      </c>
      <c r="E36" s="13">
        <v>0.08</v>
      </c>
      <c r="F36" s="13">
        <v>0.08</v>
      </c>
      <c r="G36" s="13">
        <v>0.06</v>
      </c>
      <c r="H36" s="14">
        <v>7.0000000000000007E-2</v>
      </c>
    </row>
    <row r="37" spans="1:8" ht="12.75" customHeight="1" x14ac:dyDescent="0.15">
      <c r="A37" s="19" t="s">
        <v>61</v>
      </c>
      <c r="B37" s="15" t="s">
        <v>62</v>
      </c>
      <c r="C37" s="16">
        <f>(0.08+0.15)/2</f>
        <v>0.11499999999999999</v>
      </c>
      <c r="D37" s="13">
        <v>0.11</v>
      </c>
      <c r="E37" s="13">
        <v>0.11</v>
      </c>
      <c r="F37" s="13">
        <v>0.11</v>
      </c>
      <c r="G37" s="13">
        <v>0.1</v>
      </c>
      <c r="H37" s="14">
        <v>0.1</v>
      </c>
    </row>
    <row r="38" spans="1:8" ht="12.75" customHeight="1" thickBot="1" x14ac:dyDescent="0.2">
      <c r="A38" s="25" t="s">
        <v>63</v>
      </c>
      <c r="B38" s="26" t="s">
        <v>64</v>
      </c>
      <c r="C38" s="27">
        <f>(0.03+0.34)/2</f>
        <v>0.185</v>
      </c>
      <c r="D38" s="28">
        <v>0.18</v>
      </c>
      <c r="E38" s="28">
        <v>0.18</v>
      </c>
      <c r="F38" s="28">
        <v>0.15</v>
      </c>
      <c r="G38" s="28">
        <v>0.17</v>
      </c>
      <c r="H38" s="29">
        <v>0.18</v>
      </c>
    </row>
    <row r="39" spans="1:8" ht="12.75" customHeight="1" x14ac:dyDescent="0.15">
      <c r="A39" s="30"/>
      <c r="B39" s="30"/>
      <c r="C39" s="30"/>
      <c r="D39" s="31"/>
      <c r="E39" s="31"/>
      <c r="F39" s="31"/>
      <c r="G39" s="31"/>
      <c r="H39" s="31"/>
    </row>
    <row r="40" spans="1:8" ht="12.75" customHeight="1" x14ac:dyDescent="0.15">
      <c r="A40" s="2" t="s">
        <v>111</v>
      </c>
    </row>
    <row r="41" spans="1:8" ht="12.75" customHeight="1" x14ac:dyDescent="0.15">
      <c r="A41" s="2" t="s">
        <v>65</v>
      </c>
    </row>
    <row r="42" spans="1:8" ht="12.75" customHeight="1" x14ac:dyDescent="0.15">
      <c r="A42" s="32" t="s">
        <v>109</v>
      </c>
      <c r="B42" s="32"/>
      <c r="C42" s="32"/>
      <c r="D42" s="32"/>
      <c r="E42" s="32"/>
      <c r="F42" s="32"/>
      <c r="G42" s="32"/>
      <c r="H42" s="32"/>
    </row>
    <row r="43" spans="1:8" ht="12.75" customHeight="1" x14ac:dyDescent="0.15">
      <c r="A43" s="2" t="s">
        <v>66</v>
      </c>
    </row>
  </sheetData>
  <phoneticPr fontId="2"/>
  <pageMargins left="0.7" right="0.7" top="0.75" bottom="0.75" header="0.3" footer="0.3"/>
  <pageSetup paperSize="9" scale="97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L24" sqref="L24"/>
    </sheetView>
  </sheetViews>
  <sheetFormatPr defaultRowHeight="13.5" x14ac:dyDescent="0.15"/>
  <cols>
    <col min="1" max="1" width="13.375" style="2" bestFit="1" customWidth="1"/>
    <col min="2" max="2" width="15.125" style="2" bestFit="1" customWidth="1"/>
    <col min="3" max="3" width="10.25" style="2" customWidth="1"/>
    <col min="4" max="4" width="10.25" style="2" bestFit="1" customWidth="1"/>
    <col min="5" max="7" width="11.375" style="2" bestFit="1" customWidth="1"/>
    <col min="8" max="8" width="10.875" style="2" customWidth="1"/>
    <col min="9" max="16384" width="9" style="2"/>
  </cols>
  <sheetData>
    <row r="1" spans="1:8" ht="17.25" x14ac:dyDescent="0.15">
      <c r="A1" s="1" t="s">
        <v>67</v>
      </c>
    </row>
    <row r="2" spans="1:8" ht="14.25" thickBot="1" x14ac:dyDescent="0.2">
      <c r="H2" s="3" t="s">
        <v>1</v>
      </c>
    </row>
    <row r="3" spans="1:8" ht="14.25" thickBot="1" x14ac:dyDescent="0.2">
      <c r="A3" s="4" t="s">
        <v>2</v>
      </c>
      <c r="B3" s="33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9" t="s">
        <v>9</v>
      </c>
    </row>
    <row r="4" spans="1:8" x14ac:dyDescent="0.15">
      <c r="A4" s="23" t="s">
        <v>10</v>
      </c>
      <c r="B4" s="34" t="s">
        <v>11</v>
      </c>
      <c r="C4" s="35">
        <v>0.6</v>
      </c>
      <c r="D4" s="36">
        <v>0.36</v>
      </c>
      <c r="E4" s="36">
        <v>0.63</v>
      </c>
      <c r="F4" s="36">
        <v>0.64</v>
      </c>
      <c r="G4" s="36">
        <v>0.66</v>
      </c>
      <c r="H4" s="37">
        <v>1.1399999999999999</v>
      </c>
    </row>
    <row r="5" spans="1:8" x14ac:dyDescent="0.15">
      <c r="A5" s="23"/>
      <c r="B5" s="38" t="s">
        <v>12</v>
      </c>
      <c r="C5" s="39">
        <v>0.151</v>
      </c>
      <c r="D5" s="13">
        <v>0.16</v>
      </c>
      <c r="E5" s="13">
        <v>0.26</v>
      </c>
      <c r="F5" s="13">
        <v>0.26</v>
      </c>
      <c r="G5" s="13">
        <v>0.76</v>
      </c>
      <c r="H5" s="14">
        <v>0.76</v>
      </c>
    </row>
    <row r="6" spans="1:8" x14ac:dyDescent="0.15">
      <c r="A6" s="23"/>
      <c r="B6" s="38" t="s">
        <v>13</v>
      </c>
      <c r="C6" s="39">
        <v>0.33</v>
      </c>
      <c r="D6" s="13">
        <v>0.34</v>
      </c>
      <c r="E6" s="13">
        <v>0.35</v>
      </c>
      <c r="F6" s="13">
        <v>0.67</v>
      </c>
      <c r="G6" s="13">
        <v>0.64</v>
      </c>
      <c r="H6" s="14">
        <v>0.68</v>
      </c>
    </row>
    <row r="7" spans="1:8" x14ac:dyDescent="0.15">
      <c r="A7" s="23"/>
      <c r="B7" s="38" t="s">
        <v>14</v>
      </c>
      <c r="C7" s="39">
        <f>(0.41+0.69)/2</f>
        <v>0.54999999999999993</v>
      </c>
      <c r="D7" s="13">
        <v>0.46</v>
      </c>
      <c r="E7" s="13">
        <v>0.48</v>
      </c>
      <c r="F7" s="13">
        <v>0.71</v>
      </c>
      <c r="G7" s="13">
        <v>0.73</v>
      </c>
      <c r="H7" s="14">
        <v>0.73</v>
      </c>
    </row>
    <row r="8" spans="1:8" x14ac:dyDescent="0.15">
      <c r="A8" s="23"/>
      <c r="B8" s="38" t="s">
        <v>15</v>
      </c>
      <c r="C8" s="39">
        <v>0.42</v>
      </c>
      <c r="D8" s="13">
        <v>0.44</v>
      </c>
      <c r="E8" s="13">
        <v>0.46</v>
      </c>
      <c r="F8" s="13">
        <v>0.49</v>
      </c>
      <c r="G8" s="13">
        <v>0.38</v>
      </c>
      <c r="H8" s="14">
        <v>0.47</v>
      </c>
    </row>
    <row r="9" spans="1:8" x14ac:dyDescent="0.15">
      <c r="A9" s="23"/>
      <c r="B9" s="38" t="s">
        <v>16</v>
      </c>
      <c r="C9" s="39">
        <v>0.35</v>
      </c>
      <c r="D9" s="13">
        <v>0.36</v>
      </c>
      <c r="E9" s="13">
        <v>0.38</v>
      </c>
      <c r="F9" s="13">
        <v>0.38</v>
      </c>
      <c r="G9" s="13">
        <v>0.39</v>
      </c>
      <c r="H9" s="14">
        <v>0.48</v>
      </c>
    </row>
    <row r="10" spans="1:8" x14ac:dyDescent="0.15">
      <c r="A10" s="23"/>
      <c r="B10" s="38" t="s">
        <v>17</v>
      </c>
      <c r="C10" s="39">
        <v>0.37</v>
      </c>
      <c r="D10" s="13">
        <v>0.38</v>
      </c>
      <c r="E10" s="13">
        <v>0.4</v>
      </c>
      <c r="F10" s="13">
        <v>0.4</v>
      </c>
      <c r="G10" s="13">
        <v>0.4</v>
      </c>
      <c r="H10" s="14">
        <v>0.41</v>
      </c>
    </row>
    <row r="11" spans="1:8" x14ac:dyDescent="0.15">
      <c r="A11" s="23"/>
      <c r="B11" s="38" t="s">
        <v>18</v>
      </c>
      <c r="C11" s="17" t="s">
        <v>19</v>
      </c>
      <c r="D11" s="40"/>
      <c r="E11" s="13">
        <v>0.24</v>
      </c>
      <c r="F11" s="13">
        <v>0.3</v>
      </c>
      <c r="G11" s="13">
        <v>0.38</v>
      </c>
      <c r="H11" s="14">
        <v>0.43</v>
      </c>
    </row>
    <row r="12" spans="1:8" x14ac:dyDescent="0.15">
      <c r="A12" s="23"/>
      <c r="B12" s="38" t="s">
        <v>20</v>
      </c>
      <c r="C12" s="17" t="s">
        <v>21</v>
      </c>
      <c r="D12" s="18" t="s">
        <v>21</v>
      </c>
      <c r="E12" s="18" t="s">
        <v>21</v>
      </c>
      <c r="F12" s="18" t="s">
        <v>21</v>
      </c>
      <c r="G12" s="18" t="s">
        <v>21</v>
      </c>
      <c r="H12" s="14">
        <v>0.48</v>
      </c>
    </row>
    <row r="13" spans="1:8" x14ac:dyDescent="0.15">
      <c r="A13" s="23"/>
      <c r="B13" s="38" t="s">
        <v>22</v>
      </c>
      <c r="C13" s="17" t="s">
        <v>21</v>
      </c>
      <c r="D13" s="18" t="s">
        <v>21</v>
      </c>
      <c r="E13" s="18" t="s">
        <v>21</v>
      </c>
      <c r="F13" s="18" t="s">
        <v>21</v>
      </c>
      <c r="G13" s="18" t="s">
        <v>21</v>
      </c>
      <c r="H13" s="14">
        <v>0.56999999999999995</v>
      </c>
    </row>
    <row r="14" spans="1:8" x14ac:dyDescent="0.15">
      <c r="A14" s="22"/>
      <c r="B14" s="38" t="s">
        <v>23</v>
      </c>
      <c r="C14" s="39">
        <f>1.17/2</f>
        <v>0.58499999999999996</v>
      </c>
      <c r="D14" s="13">
        <v>0.57999999999999996</v>
      </c>
      <c r="E14" s="13">
        <v>0.59</v>
      </c>
      <c r="F14" s="13">
        <v>0.59</v>
      </c>
      <c r="G14" s="13">
        <v>0.86</v>
      </c>
      <c r="H14" s="14">
        <v>0.86</v>
      </c>
    </row>
    <row r="15" spans="1:8" x14ac:dyDescent="0.15">
      <c r="A15" s="22" t="s">
        <v>24</v>
      </c>
      <c r="B15" s="41" t="s">
        <v>25</v>
      </c>
      <c r="C15" s="39">
        <f>(0.231+0.379)/2</f>
        <v>0.30499999999999999</v>
      </c>
      <c r="D15" s="13">
        <v>0.33</v>
      </c>
      <c r="E15" s="13">
        <v>0.32</v>
      </c>
      <c r="F15" s="13">
        <v>0.33</v>
      </c>
      <c r="G15" s="13">
        <v>0.32</v>
      </c>
      <c r="H15" s="14">
        <v>0.31</v>
      </c>
    </row>
    <row r="16" spans="1:8" x14ac:dyDescent="0.15">
      <c r="A16" s="19" t="s">
        <v>68</v>
      </c>
      <c r="B16" s="41" t="s">
        <v>69</v>
      </c>
      <c r="C16" s="17" t="s">
        <v>70</v>
      </c>
      <c r="D16" s="18" t="s">
        <v>70</v>
      </c>
      <c r="E16" s="18" t="s">
        <v>70</v>
      </c>
      <c r="F16" s="13">
        <v>0.32</v>
      </c>
      <c r="G16" s="13">
        <v>0.3</v>
      </c>
      <c r="H16" s="14">
        <v>0.43</v>
      </c>
    </row>
    <row r="17" spans="1:8" x14ac:dyDescent="0.15">
      <c r="A17" s="19" t="s">
        <v>28</v>
      </c>
      <c r="B17" s="41" t="s">
        <v>71</v>
      </c>
      <c r="C17" s="39">
        <v>0.28000000000000003</v>
      </c>
      <c r="D17" s="13">
        <v>0.28999999999999998</v>
      </c>
      <c r="E17" s="13">
        <v>0.28000000000000003</v>
      </c>
      <c r="F17" s="13">
        <v>0.34</v>
      </c>
      <c r="G17" s="13">
        <v>0.78</v>
      </c>
      <c r="H17" s="14">
        <v>0.75</v>
      </c>
    </row>
    <row r="18" spans="1:8" x14ac:dyDescent="0.15">
      <c r="A18" s="19" t="s">
        <v>72</v>
      </c>
      <c r="B18" s="41" t="s">
        <v>72</v>
      </c>
      <c r="C18" s="39">
        <f>(1.2972+1.6638)/2</f>
        <v>1.4804999999999999</v>
      </c>
      <c r="D18" s="13">
        <v>1.6</v>
      </c>
      <c r="E18" s="13">
        <v>1.6</v>
      </c>
      <c r="F18" s="13">
        <v>1.8</v>
      </c>
      <c r="G18" s="13">
        <v>1.74</v>
      </c>
      <c r="H18" s="14">
        <v>1.65</v>
      </c>
    </row>
    <row r="19" spans="1:8" x14ac:dyDescent="0.15">
      <c r="A19" s="20" t="s">
        <v>73</v>
      </c>
      <c r="B19" s="41" t="s">
        <v>74</v>
      </c>
      <c r="C19" s="39">
        <v>0.22</v>
      </c>
      <c r="D19" s="13">
        <v>0.25</v>
      </c>
      <c r="E19" s="13">
        <v>0.41</v>
      </c>
      <c r="F19" s="13">
        <v>0.43</v>
      </c>
      <c r="G19" s="13">
        <v>0.39</v>
      </c>
      <c r="H19" s="14">
        <v>0.36</v>
      </c>
    </row>
    <row r="20" spans="1:8" x14ac:dyDescent="0.15">
      <c r="A20" s="20" t="s">
        <v>75</v>
      </c>
      <c r="B20" s="38" t="s">
        <v>76</v>
      </c>
      <c r="C20" s="39">
        <f>1.1</f>
        <v>1.1000000000000001</v>
      </c>
      <c r="D20" s="13">
        <v>1.08</v>
      </c>
      <c r="E20" s="13">
        <v>1.06</v>
      </c>
      <c r="F20" s="13">
        <v>1.01</v>
      </c>
      <c r="G20" s="13">
        <v>0.8</v>
      </c>
      <c r="H20" s="14">
        <v>0.78</v>
      </c>
    </row>
    <row r="21" spans="1:8" x14ac:dyDescent="0.15">
      <c r="A21" s="22"/>
      <c r="B21" s="38" t="s">
        <v>35</v>
      </c>
      <c r="C21" s="39">
        <v>0.9</v>
      </c>
      <c r="D21" s="13">
        <v>1.1000000000000001</v>
      </c>
      <c r="E21" s="13">
        <v>1.1599999999999999</v>
      </c>
      <c r="F21" s="13">
        <v>1.03</v>
      </c>
      <c r="G21" s="13">
        <v>0.87</v>
      </c>
      <c r="H21" s="14">
        <v>0.77</v>
      </c>
    </row>
    <row r="22" spans="1:8" x14ac:dyDescent="0.15">
      <c r="A22" s="20" t="s">
        <v>77</v>
      </c>
      <c r="B22" s="41" t="s">
        <v>78</v>
      </c>
      <c r="C22" s="39">
        <f>(0.26+0.9)/2</f>
        <v>0.58000000000000007</v>
      </c>
      <c r="D22" s="13">
        <v>0.66</v>
      </c>
      <c r="E22" s="13">
        <v>0.82</v>
      </c>
      <c r="F22" s="13">
        <v>0.91</v>
      </c>
      <c r="G22" s="13">
        <v>0.83</v>
      </c>
      <c r="H22" s="14">
        <v>0.28999999999999998</v>
      </c>
    </row>
    <row r="23" spans="1:8" x14ac:dyDescent="0.15">
      <c r="A23" s="22"/>
      <c r="B23" s="41" t="s">
        <v>79</v>
      </c>
      <c r="C23" s="39">
        <f>(0.33+1.05)/2</f>
        <v>0.69000000000000006</v>
      </c>
      <c r="D23" s="13">
        <v>0.72</v>
      </c>
      <c r="E23" s="13">
        <v>0.72</v>
      </c>
      <c r="F23" s="13">
        <v>0.78</v>
      </c>
      <c r="G23" s="13">
        <v>0.71</v>
      </c>
      <c r="H23" s="14">
        <v>0.73</v>
      </c>
    </row>
    <row r="24" spans="1:8" x14ac:dyDescent="0.15">
      <c r="A24" s="10" t="s">
        <v>80</v>
      </c>
      <c r="B24" s="41" t="s">
        <v>81</v>
      </c>
      <c r="C24" s="39">
        <f>(0.26+0.44)/2</f>
        <v>0.35</v>
      </c>
      <c r="D24" s="13">
        <v>0.37</v>
      </c>
      <c r="E24" s="13">
        <v>0.36</v>
      </c>
      <c r="F24" s="13">
        <v>0.37</v>
      </c>
      <c r="G24" s="13">
        <v>0.34</v>
      </c>
      <c r="H24" s="14">
        <v>0.34</v>
      </c>
    </row>
    <row r="25" spans="1:8" x14ac:dyDescent="0.15">
      <c r="A25" s="20" t="s">
        <v>82</v>
      </c>
      <c r="B25" s="41" t="s">
        <v>83</v>
      </c>
      <c r="C25" s="39">
        <f>(0.223+0.524)/2</f>
        <v>0.3735</v>
      </c>
      <c r="D25" s="13">
        <v>0.35</v>
      </c>
      <c r="E25" s="13">
        <v>0.32</v>
      </c>
      <c r="F25" s="13">
        <v>0.32</v>
      </c>
      <c r="G25" s="13">
        <v>0.35</v>
      </c>
      <c r="H25" s="14">
        <v>0.44</v>
      </c>
    </row>
    <row r="26" spans="1:8" x14ac:dyDescent="0.15">
      <c r="A26" s="23"/>
      <c r="B26" s="41" t="s">
        <v>84</v>
      </c>
      <c r="C26" s="39">
        <f>(0.223+0.557)/2</f>
        <v>0.39</v>
      </c>
      <c r="D26" s="13">
        <v>0.38</v>
      </c>
      <c r="E26" s="13">
        <v>0.38</v>
      </c>
      <c r="F26" s="13">
        <v>0.43</v>
      </c>
      <c r="G26" s="13">
        <v>0.4</v>
      </c>
      <c r="H26" s="14">
        <v>0.4</v>
      </c>
    </row>
    <row r="27" spans="1:8" x14ac:dyDescent="0.15">
      <c r="A27" s="22"/>
      <c r="B27" s="41" t="s">
        <v>85</v>
      </c>
      <c r="C27" s="39">
        <v>0.157</v>
      </c>
      <c r="D27" s="13">
        <v>0.22</v>
      </c>
      <c r="E27" s="13">
        <v>0.24</v>
      </c>
      <c r="F27" s="13">
        <v>0.26</v>
      </c>
      <c r="G27" s="13">
        <v>0.22</v>
      </c>
      <c r="H27" s="14">
        <v>0.24</v>
      </c>
    </row>
    <row r="28" spans="1:8" x14ac:dyDescent="0.15">
      <c r="A28" s="19" t="s">
        <v>86</v>
      </c>
      <c r="B28" s="41" t="s">
        <v>87</v>
      </c>
      <c r="C28" s="17" t="s">
        <v>88</v>
      </c>
      <c r="D28" s="18" t="s">
        <v>88</v>
      </c>
      <c r="E28" s="13">
        <v>0.2</v>
      </c>
      <c r="F28" s="13">
        <v>0.15</v>
      </c>
      <c r="G28" s="13">
        <v>0.15</v>
      </c>
      <c r="H28" s="14">
        <v>0.27</v>
      </c>
    </row>
    <row r="29" spans="1:8" x14ac:dyDescent="0.15">
      <c r="A29" s="19" t="s">
        <v>89</v>
      </c>
      <c r="B29" s="41" t="s">
        <v>90</v>
      </c>
      <c r="C29" s="17" t="s">
        <v>88</v>
      </c>
      <c r="D29" s="13">
        <v>0.22</v>
      </c>
      <c r="E29" s="13">
        <v>0.23</v>
      </c>
      <c r="F29" s="13">
        <v>0.23</v>
      </c>
      <c r="G29" s="13">
        <v>0.22</v>
      </c>
      <c r="H29" s="14">
        <v>0.23</v>
      </c>
    </row>
    <row r="30" spans="1:8" x14ac:dyDescent="0.15">
      <c r="A30" s="19" t="s">
        <v>91</v>
      </c>
      <c r="B30" s="41" t="s">
        <v>92</v>
      </c>
      <c r="C30" s="39">
        <v>0.44</v>
      </c>
      <c r="D30" s="13">
        <v>0.44</v>
      </c>
      <c r="E30" s="13">
        <v>0.44</v>
      </c>
      <c r="F30" s="13">
        <v>0.44</v>
      </c>
      <c r="G30" s="13">
        <v>0.45</v>
      </c>
      <c r="H30" s="14">
        <v>0.44</v>
      </c>
    </row>
    <row r="31" spans="1:8" x14ac:dyDescent="0.15">
      <c r="A31" s="19" t="s">
        <v>93</v>
      </c>
      <c r="B31" s="41" t="s">
        <v>94</v>
      </c>
      <c r="C31" s="39">
        <v>0.12</v>
      </c>
      <c r="D31" s="13">
        <v>0.12</v>
      </c>
      <c r="E31" s="13">
        <v>0.09</v>
      </c>
      <c r="F31" s="13">
        <v>0.1</v>
      </c>
      <c r="G31" s="13">
        <v>0.09</v>
      </c>
      <c r="H31" s="14">
        <v>0.11</v>
      </c>
    </row>
    <row r="32" spans="1:8" x14ac:dyDescent="0.15">
      <c r="A32" s="20" t="s">
        <v>95</v>
      </c>
      <c r="B32" s="41" t="s">
        <v>96</v>
      </c>
      <c r="C32" s="39">
        <f>(0.04+0.55)/2</f>
        <v>0.29500000000000004</v>
      </c>
      <c r="D32" s="13">
        <v>0.55000000000000004</v>
      </c>
      <c r="E32" s="13">
        <v>0.26</v>
      </c>
      <c r="F32" s="13">
        <v>0.25</v>
      </c>
      <c r="G32" s="13">
        <v>0.49</v>
      </c>
      <c r="H32" s="14">
        <v>0.52</v>
      </c>
    </row>
    <row r="33" spans="1:8" x14ac:dyDescent="0.15">
      <c r="A33" s="23"/>
      <c r="B33" s="41" t="s">
        <v>97</v>
      </c>
      <c r="C33" s="39">
        <v>0.19</v>
      </c>
      <c r="D33" s="13">
        <v>0.16</v>
      </c>
      <c r="E33" s="13">
        <v>0.16</v>
      </c>
      <c r="F33" s="13">
        <v>0.16</v>
      </c>
      <c r="G33" s="13">
        <v>0.14000000000000001</v>
      </c>
      <c r="H33" s="14">
        <v>0.16</v>
      </c>
    </row>
    <row r="34" spans="1:8" x14ac:dyDescent="0.15">
      <c r="A34" s="23"/>
      <c r="B34" s="41" t="s">
        <v>98</v>
      </c>
      <c r="C34" s="39">
        <f>(0.1+0.8)/2</f>
        <v>0.45</v>
      </c>
      <c r="D34" s="13">
        <v>0.46</v>
      </c>
      <c r="E34" s="13">
        <v>0.4</v>
      </c>
      <c r="F34" s="13">
        <v>0.38</v>
      </c>
      <c r="G34" s="13">
        <v>0.14000000000000001</v>
      </c>
      <c r="H34" s="14">
        <v>0.33</v>
      </c>
    </row>
    <row r="35" spans="1:8" x14ac:dyDescent="0.15">
      <c r="A35" s="23"/>
      <c r="B35" s="41" t="s">
        <v>99</v>
      </c>
      <c r="C35" s="39">
        <v>1.5</v>
      </c>
      <c r="D35" s="13">
        <v>0.57999999999999996</v>
      </c>
      <c r="E35" s="13">
        <v>0.26</v>
      </c>
      <c r="F35" s="13">
        <v>0.24</v>
      </c>
      <c r="G35" s="13">
        <v>0.22</v>
      </c>
      <c r="H35" s="14">
        <v>0.22</v>
      </c>
    </row>
    <row r="36" spans="1:8" x14ac:dyDescent="0.15">
      <c r="A36" s="22"/>
      <c r="B36" s="41" t="s">
        <v>100</v>
      </c>
      <c r="C36" s="17" t="s">
        <v>88</v>
      </c>
      <c r="D36" s="18" t="s">
        <v>88</v>
      </c>
      <c r="E36" s="13">
        <v>0.03</v>
      </c>
      <c r="F36" s="40" t="s">
        <v>101</v>
      </c>
      <c r="G36" s="42" t="s">
        <v>102</v>
      </c>
      <c r="H36" s="43" t="s">
        <v>102</v>
      </c>
    </row>
    <row r="37" spans="1:8" x14ac:dyDescent="0.15">
      <c r="A37" s="19" t="s">
        <v>103</v>
      </c>
      <c r="B37" s="41" t="s">
        <v>104</v>
      </c>
      <c r="C37" s="44" t="s">
        <v>102</v>
      </c>
      <c r="D37" s="42" t="s">
        <v>102</v>
      </c>
      <c r="E37" s="42" t="s">
        <v>102</v>
      </c>
      <c r="F37" s="42" t="s">
        <v>102</v>
      </c>
      <c r="G37" s="42" t="s">
        <v>102</v>
      </c>
      <c r="H37" s="45" t="s">
        <v>102</v>
      </c>
    </row>
    <row r="38" spans="1:8" ht="14.25" thickBot="1" x14ac:dyDescent="0.2">
      <c r="A38" s="25" t="s">
        <v>105</v>
      </c>
      <c r="B38" s="46" t="s">
        <v>106</v>
      </c>
      <c r="C38" s="47">
        <f>(0.03+1.05)/2</f>
        <v>0.54</v>
      </c>
      <c r="D38" s="28">
        <v>0.55000000000000004</v>
      </c>
      <c r="E38" s="28">
        <v>0.54</v>
      </c>
      <c r="F38" s="28">
        <v>0.56999999999999995</v>
      </c>
      <c r="G38" s="28">
        <v>0.57999999999999996</v>
      </c>
      <c r="H38" s="29">
        <v>0.57999999999999996</v>
      </c>
    </row>
    <row r="39" spans="1:8" x14ac:dyDescent="0.15">
      <c r="A39" s="30"/>
      <c r="B39" s="30"/>
      <c r="C39" s="30"/>
      <c r="D39" s="31"/>
      <c r="E39" s="31"/>
      <c r="F39" s="31"/>
      <c r="G39" s="31"/>
      <c r="H39" s="31"/>
    </row>
    <row r="40" spans="1:8" x14ac:dyDescent="0.15">
      <c r="A40" s="2" t="s">
        <v>111</v>
      </c>
    </row>
    <row r="41" spans="1:8" x14ac:dyDescent="0.15">
      <c r="A41" s="2" t="s">
        <v>65</v>
      </c>
    </row>
    <row r="42" spans="1:8" x14ac:dyDescent="0.15">
      <c r="A42" s="32" t="s">
        <v>107</v>
      </c>
      <c r="B42" s="32"/>
      <c r="C42" s="32"/>
      <c r="D42" s="32"/>
      <c r="E42" s="32"/>
      <c r="F42" s="32"/>
      <c r="G42" s="32"/>
      <c r="H42" s="32"/>
    </row>
    <row r="43" spans="1:8" x14ac:dyDescent="0.15">
      <c r="A43" s="2" t="s">
        <v>108</v>
      </c>
    </row>
    <row r="44" spans="1:8" ht="12.75" customHeight="1" x14ac:dyDescent="0.15">
      <c r="A44" s="32" t="s">
        <v>110</v>
      </c>
      <c r="B44" s="32"/>
      <c r="C44" s="32"/>
      <c r="D44" s="32"/>
      <c r="E44" s="32"/>
      <c r="F44" s="32"/>
      <c r="G44" s="32"/>
      <c r="H44" s="32"/>
    </row>
    <row r="45" spans="1:8" x14ac:dyDescent="0.15">
      <c r="A45" s="2" t="s">
        <v>66</v>
      </c>
    </row>
  </sheetData>
  <phoneticPr fontId="2"/>
  <pageMargins left="0.7" right="0.7" top="0.75" bottom="0.75" header="0.3" footer="0.3"/>
  <pageSetup paperSize="9" scale="87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電気料金</vt:lpstr>
      <vt:lpstr>水道料金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FPU</dc:creator>
  <cp:lastModifiedBy>FPU</cp:lastModifiedBy>
  <cp:lastPrinted>2016-03-29T01:15:53Z</cp:lastPrinted>
  <dcterms:created xsi:type="dcterms:W3CDTF">2016-03-28T05:15:58Z</dcterms:created>
  <dcterms:modified xsi:type="dcterms:W3CDTF">2016-03-29T01:54:05Z</dcterms:modified>
</cp:coreProperties>
</file>